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quirements Gate" sheetId="1" state="visible" r:id="rId3"/>
    <sheet name="Weighted Score" sheetId="2" state="visible" r:id="rId4"/>
    <sheet name="Legen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<sst xmlns="http://schemas.openxmlformats.org/spreadsheetml/2006/main" count="275" uniqueCount="178">
  <si>
    <t xml:space="preserve">Knowledge Base Software Requirements Scorecard</t>
  </si>
  <si>
    <t xml:space="preserve">Fill only the yellow cells. Any Must-have marked Fail rejects the vendor regardless of the weighted score.</t>
  </si>
  <si>
    <t xml:space="preserve">Source: saascrmreview.com/knowledge-base-software-requirements-template/ (verified 2026-09-09)</t>
  </si>
  <si>
    <t xml:space="preserve">ID</t>
  </si>
  <si>
    <t xml:space="preserve">Category</t>
  </si>
  <si>
    <t xml:space="preserve">Requirement</t>
  </si>
  <si>
    <t xml:space="preserve">MoSCoW</t>
  </si>
  <si>
    <t xml:space="preserve">Vendor answer</t>
  </si>
  <si>
    <t xml:space="preserve">Plan it requires</t>
  </si>
  <si>
    <t xml:space="preserve">Evidence URL</t>
  </si>
  <si>
    <t xml:space="preserve">Date checked</t>
  </si>
  <si>
    <t xml:space="preserve">Score 0-5</t>
  </si>
  <si>
    <t xml:space="preserve">Verdict</t>
  </si>
  <si>
    <t xml:space="preserve">IAM-03</t>
  </si>
  <si>
    <t xml:space="preserve">Identity and Access</t>
  </si>
  <si>
    <t xml:space="preserve">SCIM 2.0 user provisioning, with the plan named</t>
  </si>
  <si>
    <t xml:space="preserve">Must</t>
  </si>
  <si>
    <t xml:space="preserve">Yes, Enterprise only</t>
  </si>
  <si>
    <t xml:space="preserve">Enterprise</t>
  </si>
  <si>
    <t xml:space="preserve">https://www.notion.com/help/provision-users-and-groups-with-scim</t>
  </si>
  <si>
    <t xml:space="preserve">2026-09-09</t>
  </si>
  <si>
    <t xml:space="preserve">EXAMPLE ROW, delete before use</t>
  </si>
  <si>
    <t xml:space="preserve">IAM-01</t>
  </si>
  <si>
    <t xml:space="preserve">SSO via SAML or OIDC, SP-initiated and IdP-initiated</t>
  </si>
  <si>
    <t xml:space="preserve">IAM-02</t>
  </si>
  <si>
    <t xml:space="preserve">Named plan on which SSO is first available</t>
  </si>
  <si>
    <t xml:space="preserve">IAM-04</t>
  </si>
  <si>
    <t xml:space="preserve">SCIM group sync mapped to permission groups</t>
  </si>
  <si>
    <t xml:space="preserve">Should</t>
  </si>
  <si>
    <t xml:space="preserve">IAM-05</t>
  </si>
  <si>
    <t xml:space="preserve">Automatic deprovisioning on IdP deactivation, with a stated lag</t>
  </si>
  <si>
    <t xml:space="preserve">IAM-06</t>
  </si>
  <si>
    <t xml:space="preserve">MFA enforced at the identity provider, not bypassed</t>
  </si>
  <si>
    <t xml:space="preserve">IAM-07</t>
  </si>
  <si>
    <t xml:space="preserve">Configurable session timeout</t>
  </si>
  <si>
    <t xml:space="preserve">RBA-01</t>
  </si>
  <si>
    <t xml:space="preserve">Access Control</t>
  </si>
  <si>
    <t xml:space="preserve">Viewer, editor, publisher and admin roles</t>
  </si>
  <si>
    <t xml:space="preserve">RBA-02</t>
  </si>
  <si>
    <t xml:space="preserve">Content-scoped permissions by space, folder or category</t>
  </si>
  <si>
    <t xml:space="preserve">RBA-03</t>
  </si>
  <si>
    <t xml:space="preserve">Content admin separated from system admin</t>
  </si>
  <si>
    <t xml:space="preserve">RBA-04</t>
  </si>
  <si>
    <t xml:space="preserve">Group-based permission assignment</t>
  </si>
  <si>
    <t xml:space="preserve">RBA-05</t>
  </si>
  <si>
    <t xml:space="preserve">Custom roles</t>
  </si>
  <si>
    <t xml:space="preserve">Could</t>
  </si>
  <si>
    <t xml:space="preserve">LOG-01</t>
  </si>
  <si>
    <t xml:space="preserve">Logging and Evidence</t>
  </si>
  <si>
    <t xml:space="preserve">Login, content, permission and admin events all logged</t>
  </si>
  <si>
    <t xml:space="preserve">LOG-02</t>
  </si>
  <si>
    <t xml:space="preserve">Published retention period, in writing</t>
  </si>
  <si>
    <t xml:space="preserve">LOG-03</t>
  </si>
  <si>
    <t xml:space="preserve">Export or API access to the log, format stated</t>
  </si>
  <si>
    <t xml:space="preserve">LOG-04</t>
  </si>
  <si>
    <t xml:space="preserve">Logs immutable to tenant admins</t>
  </si>
  <si>
    <t xml:space="preserve">LOG-05</t>
  </si>
  <si>
    <t xml:space="preserve">Log streaming to a SIEM</t>
  </si>
  <si>
    <t xml:space="preserve">ANA-01</t>
  </si>
  <si>
    <t xml:space="preserve">Insight</t>
  </si>
  <si>
    <t xml:space="preserve">Top search queries reported</t>
  </si>
  <si>
    <t xml:space="preserve">ANA-02</t>
  </si>
  <si>
    <t xml:space="preserve">Zero-result searches reported as a distinct metric</t>
  </si>
  <si>
    <t xml:space="preserve">ANA-03</t>
  </si>
  <si>
    <t xml:space="preserve">Article views and content performance</t>
  </si>
  <si>
    <t xml:space="preserve">ANA-04</t>
  </si>
  <si>
    <t xml:space="preserve">Reader feedback or ratings</t>
  </si>
  <si>
    <t xml:space="preserve">ANA-05</t>
  </si>
  <si>
    <t xml:space="preserve">API access to analytics data</t>
  </si>
  <si>
    <t xml:space="preserve">AIR-01</t>
  </si>
  <si>
    <t xml:space="preserve">AI and Retrieval</t>
  </si>
  <si>
    <t xml:space="preserve">AI answers cite the source article with an openable link</t>
  </si>
  <si>
    <t xml:space="preserve">AIR-02</t>
  </si>
  <si>
    <t xml:space="preserve">Answers restricted to your content, no undisclosed web fallback</t>
  </si>
  <si>
    <t xml:space="preserve">AIR-03</t>
  </si>
  <si>
    <t xml:space="preserve">Customer content excluded from model training, by contract</t>
  </si>
  <si>
    <t xml:space="preserve">AIR-04</t>
  </si>
  <si>
    <t xml:space="preserve">Declines or hands off when confidence is low</t>
  </si>
  <si>
    <t xml:space="preserve">AIR-05</t>
  </si>
  <si>
    <t xml:space="preserve">AI answer volume and outcome reported separately</t>
  </si>
  <si>
    <t xml:space="preserve">SEC-01</t>
  </si>
  <si>
    <t xml:space="preserve">Assurance</t>
  </si>
  <si>
    <t xml:space="preserve">Current SOC 2 Type II report, released under NDA</t>
  </si>
  <si>
    <t xml:space="preserve">SEC-02</t>
  </si>
  <si>
    <t xml:space="preserve">Data residency region available on the plan quoted</t>
  </si>
  <si>
    <t xml:space="preserve">SEC-03</t>
  </si>
  <si>
    <t xml:space="preserve">ISO 27001 certificate with scope and statement of applicability</t>
  </si>
  <si>
    <t xml:space="preserve">SEC-04</t>
  </si>
  <si>
    <t xml:space="preserve">Data processing agreement signed</t>
  </si>
  <si>
    <t xml:space="preserve">SEC-05</t>
  </si>
  <si>
    <t xml:space="preserve">Subprocessor list with change notification</t>
  </si>
  <si>
    <t xml:space="preserve">SEC-06</t>
  </si>
  <si>
    <t xml:space="preserve">Contractual breach notification window</t>
  </si>
  <si>
    <t xml:space="preserve">INT-01</t>
  </si>
  <si>
    <t xml:space="preserve">Integrations and API</t>
  </si>
  <si>
    <t xml:space="preserve">REST API with published reference</t>
  </si>
  <si>
    <t xml:space="preserve">INT-02</t>
  </si>
  <si>
    <t xml:space="preserve">Documented rate limits</t>
  </si>
  <si>
    <t xml:space="preserve">INT-03</t>
  </si>
  <si>
    <t xml:space="preserve">Webhooks for content and user events</t>
  </si>
  <si>
    <t xml:space="preserve">INT-04</t>
  </si>
  <si>
    <t xml:space="preserve">Ticketing integration</t>
  </si>
  <si>
    <t xml:space="preserve">INT-05</t>
  </si>
  <si>
    <t xml:space="preserve">Sandbox or test environment</t>
  </si>
  <si>
    <t xml:space="preserve">CNT-01</t>
  </si>
  <si>
    <t xml:space="preserve">Content and UX</t>
  </si>
  <si>
    <t xml:space="preserve">Version history with restore</t>
  </si>
  <si>
    <t xml:space="preserve">CNT-02</t>
  </si>
  <si>
    <t xml:space="preserve">Draft, review, publish workflow</t>
  </si>
  <si>
    <t xml:space="preserve">CNT-03</t>
  </si>
  <si>
    <t xml:space="preserve">Accessibility conformance, version named</t>
  </si>
  <si>
    <t xml:space="preserve">CNT-04</t>
  </si>
  <si>
    <t xml:space="preserve">Accessibility conformance report naming the version assessed</t>
  </si>
  <si>
    <t xml:space="preserve">CNT-05</t>
  </si>
  <si>
    <t xml:space="preserve">Search quality: typo tolerance and synonyms</t>
  </si>
  <si>
    <t xml:space="preserve">CNT-06</t>
  </si>
  <si>
    <t xml:space="preserve">Localisation and translation workflow</t>
  </si>
  <si>
    <t xml:space="preserve">REL-01</t>
  </si>
  <si>
    <t xml:space="preserve">Performance and Reliability</t>
  </si>
  <si>
    <t xml:space="preserve">Numeric uptime commitment with service credits</t>
  </si>
  <si>
    <t xml:space="preserve">REL-02</t>
  </si>
  <si>
    <t xml:space="preserve">Public status page and incident history</t>
  </si>
  <si>
    <t xml:space="preserve">REL-03</t>
  </si>
  <si>
    <t xml:space="preserve">Search latency target</t>
  </si>
  <si>
    <t xml:space="preserve">REL-04</t>
  </si>
  <si>
    <t xml:space="preserve">Documented incident response process</t>
  </si>
  <si>
    <t xml:space="preserve">REL-05</t>
  </si>
  <si>
    <t xml:space="preserve">Geographic redundancy</t>
  </si>
  <si>
    <t xml:space="preserve">Must-have items failing (any value above zero rejects the vendor)</t>
  </si>
  <si>
    <t xml:space="preserve">Gate outcome</t>
  </si>
  <si>
    <t xml:space="preserve">Weighted Score</t>
  </si>
  <si>
    <t xml:space="preserve">Enter one score per category in the yellow cells. Cap a category at 3 when the answer came from a vendor rather than a published page.</t>
  </si>
  <si>
    <t xml:space="preserve">Profile switch: type Enterprise or SMB in cell B4.</t>
  </si>
  <si>
    <t xml:space="preserve">Profile</t>
  </si>
  <si>
    <t xml:space="preserve">Enterprise weight</t>
  </si>
  <si>
    <t xml:space="preserve">SMB weight</t>
  </si>
  <si>
    <t xml:space="preserve">Weight in use</t>
  </si>
  <si>
    <t xml:space="preserve">Weighted</t>
  </si>
  <si>
    <t xml:space="preserve">Identity and access</t>
  </si>
  <si>
    <t xml:space="preserve">Audit logging and evidence</t>
  </si>
  <si>
    <t xml:space="preserve">Compliance and residency</t>
  </si>
  <si>
    <t xml:space="preserve">Analytics and AI insight</t>
  </si>
  <si>
    <t xml:space="preserve">Content lifecycle and UX</t>
  </si>
  <si>
    <t xml:space="preserve">Performance and reliability</t>
  </si>
  <si>
    <t xml:space="preserve">Weighted total</t>
  </si>
  <si>
    <t xml:space="preserve">Decision</t>
  </si>
  <si>
    <t xml:space="preserve">Thresholds: 4.20 and above Buy; 3.50 to 4.19 Retest; 3.00 to 3.49 Negotiate; below 3.00 Reject.</t>
  </si>
  <si>
    <t xml:space="preserve">A Must-have failure on the Requirements Gate sheet overrides the weighted total.</t>
  </si>
  <si>
    <t xml:space="preserve">Cell colour</t>
  </si>
  <si>
    <t xml:space="preserve">Meaning</t>
  </si>
  <si>
    <t xml:space="preserve">Yellow fill</t>
  </si>
  <si>
    <t xml:space="preserve">You fill this in</t>
  </si>
  <si>
    <t xml:space="preserve">Blue text</t>
  </si>
  <si>
    <t xml:space="preserve">Your entered value</t>
  </si>
  <si>
    <t xml:space="preserve">Black text</t>
  </si>
  <si>
    <t xml:space="preserve">Formula or fixed reference</t>
  </si>
  <si>
    <t xml:space="preserve">Sheet</t>
  </si>
  <si>
    <t xml:space="preserve">Use</t>
  </si>
  <si>
    <t xml:space="preserve">Requirements Gate</t>
  </si>
  <si>
    <t xml:space="preserve">49 requirements with IDs. Any Must scoring below 3 sets REJECT.</t>
  </si>
  <si>
    <t xml:space="preserve">Seven categories. Type Enterprise or SMB in cell B4 to switch the weighting.</t>
  </si>
  <si>
    <t xml:space="preserve">Scale</t>
  </si>
  <si>
    <t xml:space="preserve">0</t>
  </si>
  <si>
    <t xml:space="preserve">Not supported</t>
  </si>
  <si>
    <t xml:space="preserve">1</t>
  </si>
  <si>
    <t xml:space="preserve">Roadmap only</t>
  </si>
  <si>
    <t xml:space="preserve">2</t>
  </si>
  <si>
    <t xml:space="preserve">Partial support</t>
  </si>
  <si>
    <t xml:space="preserve">3</t>
  </si>
  <si>
    <t xml:space="preserve">Meets the requirement</t>
  </si>
  <si>
    <t xml:space="preserve">4</t>
  </si>
  <si>
    <t xml:space="preserve">Exceeds the requirement</t>
  </si>
  <si>
    <t xml:space="preserve">5</t>
  </si>
  <si>
    <t xml:space="preserve">Strongest on the shortlist</t>
  </si>
  <si>
    <t xml:space="preserve">Rule</t>
  </si>
  <si>
    <t xml:space="preserve">Cap a category at 3 when the evidence is a vendor statement rather than a published page.</t>
  </si>
  <si>
    <t xml:space="preserve">Source</t>
  </si>
  <si>
    <t xml:space="preserve">saascrmreview.com/knowledge-base-software-requirements-template/ (verified 2026-09-09)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</si>
</sst>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58"/>
    <col collapsed="false" customWidth="true" hidden="false" outlineLevel="0" max="4" min="4" style="0" width="10"/>
    <col collapsed="false" customWidth="true" hidden="false" outlineLevel="0" max="5" min="5" style="0" width="26"/>
    <col collapsed="false" customWidth="true" hidden="false" outlineLevel="0" max="6" min="6" style="0" width="18"/>
    <col collapsed="false" customWidth="true" hidden="false" outlineLevel="0" max="7" min="7" style="0" width="46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customFormat="false" ht="15" hidden="false" customHeight="false" outlineLevel="0" collapsed="false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n">
        <v>3</v>
      </c>
      <c r="J6" s="5" t="str">
        <f aca="false">IF(I6="","",IF(AND(D6="Must",I6&lt;3),"REJECT",IF(I6&gt;=3,"Pass","Fail")))</f>
        <v>Pass</v>
      </c>
      <c r="K6" s="6" t="s">
        <v>21</v>
      </c>
    </row>
    <row r="7" customFormat="false" ht="15" hidden="false" customHeight="false" outlineLevel="0" collapsed="false">
      <c r="A7" s="7" t="s">
        <v>22</v>
      </c>
      <c r="B7" s="8" t="s">
        <v>14</v>
      </c>
      <c r="C7" s="8" t="s">
        <v>23</v>
      </c>
      <c r="D7" s="7" t="s">
        <v>16</v>
      </c>
      <c r="E7" s="9"/>
      <c r="F7" s="9"/>
      <c r="G7" s="9"/>
      <c r="H7" s="9"/>
      <c r="I7" s="9"/>
      <c r="J7" s="7" t="str">
        <f aca="false">IF(I7="","",IF(AND(D7="Must",I7&lt;3),"REJECT",IF(I7&gt;=3,"Pass","Fail")))</f>
        <v/>
      </c>
    </row>
    <row r="8" customFormat="false" ht="15" hidden="false" customHeight="false" outlineLevel="0" collapsed="false">
      <c r="A8" s="7" t="s">
        <v>24</v>
      </c>
      <c r="B8" s="8" t="s">
        <v>14</v>
      </c>
      <c r="C8" s="8" t="s">
        <v>25</v>
      </c>
      <c r="D8" s="7" t="s">
        <v>16</v>
      </c>
      <c r="E8" s="9"/>
      <c r="F8" s="9"/>
      <c r="G8" s="9"/>
      <c r="H8" s="9"/>
      <c r="I8" s="9"/>
      <c r="J8" s="7" t="str">
        <f aca="false">IF(I8="","",IF(AND(D8="Must",I8&lt;3),"REJECT",IF(I8&gt;=3,"Pass","Fail")))</f>
        <v/>
      </c>
    </row>
    <row r="9" customFormat="false" ht="15" hidden="false" customHeight="false" outlineLevel="0" collapsed="false">
      <c r="A9" s="7" t="s">
        <v>13</v>
      </c>
      <c r="B9" s="8" t="s">
        <v>14</v>
      </c>
      <c r="C9" s="8" t="s">
        <v>15</v>
      </c>
      <c r="D9" s="7" t="s">
        <v>16</v>
      </c>
      <c r="E9" s="9"/>
      <c r="F9" s="9"/>
      <c r="G9" s="9"/>
      <c r="H9" s="9"/>
      <c r="I9" s="9"/>
      <c r="J9" s="7" t="str">
        <f aca="false">IF(I9="","",IF(AND(D9="Must",I9&lt;3),"REJECT",IF(I9&gt;=3,"Pass","Fail")))</f>
        <v/>
      </c>
    </row>
    <row r="10" customFormat="false" ht="15" hidden="false" customHeight="false" outlineLevel="0" collapsed="false">
      <c r="A10" s="7" t="s">
        <v>26</v>
      </c>
      <c r="B10" s="8" t="s">
        <v>14</v>
      </c>
      <c r="C10" s="8" t="s">
        <v>27</v>
      </c>
      <c r="D10" s="7" t="s">
        <v>28</v>
      </c>
      <c r="E10" s="9"/>
      <c r="F10" s="9"/>
      <c r="G10" s="9"/>
      <c r="H10" s="9"/>
      <c r="I10" s="9"/>
      <c r="J10" s="7" t="str">
        <f aca="false">IF(I10="","",IF(AND(D10="Must",I10&lt;3),"REJECT",IF(I10&gt;=3,"Pass","Fail")))</f>
        <v/>
      </c>
    </row>
    <row r="11" customFormat="false" ht="15" hidden="false" customHeight="false" outlineLevel="0" collapsed="false">
      <c r="A11" s="7" t="s">
        <v>29</v>
      </c>
      <c r="B11" s="8" t="s">
        <v>14</v>
      </c>
      <c r="C11" s="8" t="s">
        <v>30</v>
      </c>
      <c r="D11" s="7" t="s">
        <v>16</v>
      </c>
      <c r="E11" s="9"/>
      <c r="F11" s="9"/>
      <c r="G11" s="9"/>
      <c r="H11" s="9"/>
      <c r="I11" s="9"/>
      <c r="J11" s="7" t="str">
        <f aca="false">IF(I11="","",IF(AND(D11="Must",I11&lt;3),"REJECT",IF(I11&gt;=3,"Pass","Fail")))</f>
        <v/>
      </c>
    </row>
    <row r="12" customFormat="false" ht="15" hidden="false" customHeight="false" outlineLevel="0" collapsed="false">
      <c r="A12" s="7" t="s">
        <v>31</v>
      </c>
      <c r="B12" s="8" t="s">
        <v>14</v>
      </c>
      <c r="C12" s="8" t="s">
        <v>32</v>
      </c>
      <c r="D12" s="7" t="s">
        <v>16</v>
      </c>
      <c r="E12" s="9"/>
      <c r="F12" s="9"/>
      <c r="G12" s="9"/>
      <c r="H12" s="9"/>
      <c r="I12" s="9"/>
      <c r="J12" s="7" t="str">
        <f aca="false">IF(I12="","",IF(AND(D12="Must",I12&lt;3),"REJECT",IF(I12&gt;=3,"Pass","Fail")))</f>
        <v/>
      </c>
    </row>
    <row r="13" customFormat="false" ht="15" hidden="false" customHeight="false" outlineLevel="0" collapsed="false">
      <c r="A13" s="7" t="s">
        <v>33</v>
      </c>
      <c r="B13" s="8" t="s">
        <v>14</v>
      </c>
      <c r="C13" s="8" t="s">
        <v>34</v>
      </c>
      <c r="D13" s="7" t="s">
        <v>28</v>
      </c>
      <c r="E13" s="9"/>
      <c r="F13" s="9"/>
      <c r="G13" s="9"/>
      <c r="H13" s="9"/>
      <c r="I13" s="9"/>
      <c r="J13" s="7" t="str">
        <f aca="false">IF(I13="","",IF(AND(D13="Must",I13&lt;3),"REJECT",IF(I13&gt;=3,"Pass","Fail")))</f>
        <v/>
      </c>
    </row>
    <row r="14" customFormat="false" ht="15" hidden="false" customHeight="false" outlineLevel="0" collapsed="false">
      <c r="A14" s="7" t="s">
        <v>35</v>
      </c>
      <c r="B14" s="8" t="s">
        <v>36</v>
      </c>
      <c r="C14" s="8" t="s">
        <v>37</v>
      </c>
      <c r="D14" s="7" t="s">
        <v>16</v>
      </c>
      <c r="E14" s="9"/>
      <c r="F14" s="9"/>
      <c r="G14" s="9"/>
      <c r="H14" s="9"/>
      <c r="I14" s="9"/>
      <c r="J14" s="7" t="str">
        <f aca="false">IF(I14="","",IF(AND(D14="Must",I14&lt;3),"REJECT",IF(I14&gt;=3,"Pass","Fail")))</f>
        <v/>
      </c>
    </row>
    <row r="15" customFormat="false" ht="15" hidden="false" customHeight="false" outlineLevel="0" collapsed="false">
      <c r="A15" s="7" t="s">
        <v>38</v>
      </c>
      <c r="B15" s="8" t="s">
        <v>36</v>
      </c>
      <c r="C15" s="8" t="s">
        <v>39</v>
      </c>
      <c r="D15" s="7" t="s">
        <v>16</v>
      </c>
      <c r="E15" s="9"/>
      <c r="F15" s="9"/>
      <c r="G15" s="9"/>
      <c r="H15" s="9"/>
      <c r="I15" s="9"/>
      <c r="J15" s="7" t="str">
        <f aca="false">IF(I15="","",IF(AND(D15="Must",I15&lt;3),"REJECT",IF(I15&gt;=3,"Pass","Fail")))</f>
        <v/>
      </c>
    </row>
    <row r="16" customFormat="false" ht="15" hidden="false" customHeight="false" outlineLevel="0" collapsed="false">
      <c r="A16" s="7" t="s">
        <v>40</v>
      </c>
      <c r="B16" s="8" t="s">
        <v>36</v>
      </c>
      <c r="C16" s="8" t="s">
        <v>41</v>
      </c>
      <c r="D16" s="7" t="s">
        <v>28</v>
      </c>
      <c r="E16" s="9"/>
      <c r="F16" s="9"/>
      <c r="G16" s="9"/>
      <c r="H16" s="9"/>
      <c r="I16" s="9"/>
      <c r="J16" s="7" t="str">
        <f aca="false">IF(I16="","",IF(AND(D16="Must",I16&lt;3),"REJECT",IF(I16&gt;=3,"Pass","Fail")))</f>
        <v/>
      </c>
    </row>
    <row r="17" customFormat="false" ht="15" hidden="false" customHeight="false" outlineLevel="0" collapsed="false">
      <c r="A17" s="7" t="s">
        <v>42</v>
      </c>
      <c r="B17" s="8" t="s">
        <v>36</v>
      </c>
      <c r="C17" s="8" t="s">
        <v>43</v>
      </c>
      <c r="D17" s="7" t="s">
        <v>28</v>
      </c>
      <c r="E17" s="9"/>
      <c r="F17" s="9"/>
      <c r="G17" s="9"/>
      <c r="H17" s="9"/>
      <c r="I17" s="9"/>
      <c r="J17" s="7" t="str">
        <f aca="false">IF(I17="","",IF(AND(D17="Must",I17&lt;3),"REJECT",IF(I17&gt;=3,"Pass","Fail")))</f>
        <v/>
      </c>
    </row>
    <row r="18" customFormat="false" ht="15" hidden="false" customHeight="false" outlineLevel="0" collapsed="false">
      <c r="A18" s="7" t="s">
        <v>44</v>
      </c>
      <c r="B18" s="8" t="s">
        <v>36</v>
      </c>
      <c r="C18" s="8" t="s">
        <v>45</v>
      </c>
      <c r="D18" s="7" t="s">
        <v>46</v>
      </c>
      <c r="E18" s="9"/>
      <c r="F18" s="9"/>
      <c r="G18" s="9"/>
      <c r="H18" s="9"/>
      <c r="I18" s="9"/>
      <c r="J18" s="7" t="str">
        <f aca="false">IF(I18="","",IF(AND(D18="Must",I18&lt;3),"REJECT",IF(I18&gt;=3,"Pass","Fail")))</f>
        <v/>
      </c>
    </row>
    <row r="19" customFormat="false" ht="15" hidden="false" customHeight="false" outlineLevel="0" collapsed="false">
      <c r="A19" s="7" t="s">
        <v>47</v>
      </c>
      <c r="B19" s="8" t="s">
        <v>48</v>
      </c>
      <c r="C19" s="8" t="s">
        <v>49</v>
      </c>
      <c r="D19" s="7" t="s">
        <v>16</v>
      </c>
      <c r="E19" s="9"/>
      <c r="F19" s="9"/>
      <c r="G19" s="9"/>
      <c r="H19" s="9"/>
      <c r="I19" s="9"/>
      <c r="J19" s="7" t="str">
        <f aca="false">IF(I19="","",IF(AND(D19="Must",I19&lt;3),"REJECT",IF(I19&gt;=3,"Pass","Fail")))</f>
        <v/>
      </c>
    </row>
    <row r="20" customFormat="false" ht="15" hidden="false" customHeight="false" outlineLevel="0" collapsed="false">
      <c r="A20" s="7" t="s">
        <v>50</v>
      </c>
      <c r="B20" s="8" t="s">
        <v>48</v>
      </c>
      <c r="C20" s="8" t="s">
        <v>51</v>
      </c>
      <c r="D20" s="7" t="s">
        <v>16</v>
      </c>
      <c r="E20" s="9"/>
      <c r="F20" s="9"/>
      <c r="G20" s="9"/>
      <c r="H20" s="9"/>
      <c r="I20" s="9"/>
      <c r="J20" s="7" t="str">
        <f aca="false">IF(I20="","",IF(AND(D20="Must",I20&lt;3),"REJECT",IF(I20&gt;=3,"Pass","Fail")))</f>
        <v/>
      </c>
    </row>
    <row r="21" customFormat="false" ht="15" hidden="false" customHeight="false" outlineLevel="0" collapsed="false">
      <c r="A21" s="7" t="s">
        <v>52</v>
      </c>
      <c r="B21" s="8" t="s">
        <v>48</v>
      </c>
      <c r="C21" s="8" t="s">
        <v>53</v>
      </c>
      <c r="D21" s="7" t="s">
        <v>16</v>
      </c>
      <c r="E21" s="9"/>
      <c r="F21" s="9"/>
      <c r="G21" s="9"/>
      <c r="H21" s="9"/>
      <c r="I21" s="9"/>
      <c r="J21" s="7" t="str">
        <f aca="false">IF(I21="","",IF(AND(D21="Must",I21&lt;3),"REJECT",IF(I21&gt;=3,"Pass","Fail")))</f>
        <v/>
      </c>
    </row>
    <row r="22" customFormat="false" ht="15" hidden="false" customHeight="false" outlineLevel="0" collapsed="false">
      <c r="A22" s="7" t="s">
        <v>54</v>
      </c>
      <c r="B22" s="8" t="s">
        <v>48</v>
      </c>
      <c r="C22" s="8" t="s">
        <v>55</v>
      </c>
      <c r="D22" s="7" t="s">
        <v>16</v>
      </c>
      <c r="E22" s="9"/>
      <c r="F22" s="9"/>
      <c r="G22" s="9"/>
      <c r="H22" s="9"/>
      <c r="I22" s="9"/>
      <c r="J22" s="7" t="str">
        <f aca="false">IF(I22="","",IF(AND(D22="Must",I22&lt;3),"REJECT",IF(I22&gt;=3,"Pass","Fail")))</f>
        <v/>
      </c>
    </row>
    <row r="23" customFormat="false" ht="15" hidden="false" customHeight="false" outlineLevel="0" collapsed="false">
      <c r="A23" s="7" t="s">
        <v>56</v>
      </c>
      <c r="B23" s="8" t="s">
        <v>48</v>
      </c>
      <c r="C23" s="8" t="s">
        <v>57</v>
      </c>
      <c r="D23" s="7" t="s">
        <v>28</v>
      </c>
      <c r="E23" s="9"/>
      <c r="F23" s="9"/>
      <c r="G23" s="9"/>
      <c r="H23" s="9"/>
      <c r="I23" s="9"/>
      <c r="J23" s="7" t="str">
        <f aca="false">IF(I23="","",IF(AND(D23="Must",I23&lt;3),"REJECT",IF(I23&gt;=3,"Pass","Fail")))</f>
        <v/>
      </c>
    </row>
    <row r="24" customFormat="false" ht="15" hidden="false" customHeight="false" outlineLevel="0" collapsed="false">
      <c r="A24" s="7" t="s">
        <v>58</v>
      </c>
      <c r="B24" s="8" t="s">
        <v>59</v>
      </c>
      <c r="C24" s="8" t="s">
        <v>60</v>
      </c>
      <c r="D24" s="7" t="s">
        <v>16</v>
      </c>
      <c r="E24" s="9"/>
      <c r="F24" s="9"/>
      <c r="G24" s="9"/>
      <c r="H24" s="9"/>
      <c r="I24" s="9"/>
      <c r="J24" s="7" t="str">
        <f aca="false">IF(I24="","",IF(AND(D24="Must",I24&lt;3),"REJECT",IF(I24&gt;=3,"Pass","Fail")))</f>
        <v/>
      </c>
    </row>
    <row r="25" customFormat="false" ht="15" hidden="false" customHeight="false" outlineLevel="0" collapsed="false">
      <c r="A25" s="7" t="s">
        <v>61</v>
      </c>
      <c r="B25" s="8" t="s">
        <v>59</v>
      </c>
      <c r="C25" s="8" t="s">
        <v>62</v>
      </c>
      <c r="D25" s="7" t="s">
        <v>16</v>
      </c>
      <c r="E25" s="9"/>
      <c r="F25" s="9"/>
      <c r="G25" s="9"/>
      <c r="H25" s="9"/>
      <c r="I25" s="9"/>
      <c r="J25" s="7" t="str">
        <f aca="false">IF(I25="","",IF(AND(D25="Must",I25&lt;3),"REJECT",IF(I25&gt;=3,"Pass","Fail")))</f>
        <v/>
      </c>
    </row>
    <row r="26" customFormat="false" ht="15" hidden="false" customHeight="false" outlineLevel="0" collapsed="false">
      <c r="A26" s="7" t="s">
        <v>63</v>
      </c>
      <c r="B26" s="8" t="s">
        <v>59</v>
      </c>
      <c r="C26" s="8" t="s">
        <v>64</v>
      </c>
      <c r="D26" s="7" t="s">
        <v>16</v>
      </c>
      <c r="E26" s="9"/>
      <c r="F26" s="9"/>
      <c r="G26" s="9"/>
      <c r="H26" s="9"/>
      <c r="I26" s="9"/>
      <c r="J26" s="7" t="str">
        <f aca="false">IF(I26="","",IF(AND(D26="Must",I26&lt;3),"REJECT",IF(I26&gt;=3,"Pass","Fail")))</f>
        <v/>
      </c>
    </row>
    <row r="27" customFormat="false" ht="15" hidden="false" customHeight="false" outlineLevel="0" collapsed="false">
      <c r="A27" s="7" t="s">
        <v>65</v>
      </c>
      <c r="B27" s="8" t="s">
        <v>59</v>
      </c>
      <c r="C27" s="8" t="s">
        <v>66</v>
      </c>
      <c r="D27" s="7" t="s">
        <v>28</v>
      </c>
      <c r="E27" s="9"/>
      <c r="F27" s="9"/>
      <c r="G27" s="9"/>
      <c r="H27" s="9"/>
      <c r="I27" s="9"/>
      <c r="J27" s="7" t="str">
        <f aca="false">IF(I27="","",IF(AND(D27="Must",I27&lt;3),"REJECT",IF(I27&gt;=3,"Pass","Fail")))</f>
        <v/>
      </c>
    </row>
    <row r="28" customFormat="false" ht="15" hidden="false" customHeight="false" outlineLevel="0" collapsed="false">
      <c r="A28" s="7" t="s">
        <v>67</v>
      </c>
      <c r="B28" s="8" t="s">
        <v>59</v>
      </c>
      <c r="C28" s="8" t="s">
        <v>68</v>
      </c>
      <c r="D28" s="7" t="s">
        <v>28</v>
      </c>
      <c r="E28" s="9"/>
      <c r="F28" s="9"/>
      <c r="G28" s="9"/>
      <c r="H28" s="9"/>
      <c r="I28" s="9"/>
      <c r="J28" s="7" t="str">
        <f aca="false">IF(I28="","",IF(AND(D28="Must",I28&lt;3),"REJECT",IF(I28&gt;=3,"Pass","Fail")))</f>
        <v/>
      </c>
    </row>
    <row r="29" customFormat="false" ht="15" hidden="false" customHeight="false" outlineLevel="0" collapsed="false">
      <c r="A29" s="7" t="s">
        <v>69</v>
      </c>
      <c r="B29" s="8" t="s">
        <v>70</v>
      </c>
      <c r="C29" s="8" t="s">
        <v>71</v>
      </c>
      <c r="D29" s="7" t="s">
        <v>16</v>
      </c>
      <c r="E29" s="9"/>
      <c r="F29" s="9"/>
      <c r="G29" s="9"/>
      <c r="H29" s="9"/>
      <c r="I29" s="9"/>
      <c r="J29" s="7" t="str">
        <f aca="false">IF(I29="","",IF(AND(D29="Must",I29&lt;3),"REJECT",IF(I29&gt;=3,"Pass","Fail")))</f>
        <v/>
      </c>
    </row>
    <row r="30" customFormat="false" ht="15" hidden="false" customHeight="false" outlineLevel="0" collapsed="false">
      <c r="A30" s="7" t="s">
        <v>72</v>
      </c>
      <c r="B30" s="8" t="s">
        <v>70</v>
      </c>
      <c r="C30" s="8" t="s">
        <v>73</v>
      </c>
      <c r="D30" s="7" t="s">
        <v>16</v>
      </c>
      <c r="E30" s="9"/>
      <c r="F30" s="9"/>
      <c r="G30" s="9"/>
      <c r="H30" s="9"/>
      <c r="I30" s="9"/>
      <c r="J30" s="7" t="str">
        <f aca="false">IF(I30="","",IF(AND(D30="Must",I30&lt;3),"REJECT",IF(I30&gt;=3,"Pass","Fail")))</f>
        <v/>
      </c>
    </row>
    <row r="31" customFormat="false" ht="15" hidden="false" customHeight="false" outlineLevel="0" collapsed="false">
      <c r="A31" s="7" t="s">
        <v>74</v>
      </c>
      <c r="B31" s="8" t="s">
        <v>70</v>
      </c>
      <c r="C31" s="8" t="s">
        <v>75</v>
      </c>
      <c r="D31" s="7" t="s">
        <v>16</v>
      </c>
      <c r="E31" s="9"/>
      <c r="F31" s="9"/>
      <c r="G31" s="9"/>
      <c r="H31" s="9"/>
      <c r="I31" s="9"/>
      <c r="J31" s="7" t="str">
        <f aca="false">IF(I31="","",IF(AND(D31="Must",I31&lt;3),"REJECT",IF(I31&gt;=3,"Pass","Fail")))</f>
        <v/>
      </c>
    </row>
    <row r="32" customFormat="false" ht="15" hidden="false" customHeight="false" outlineLevel="0" collapsed="false">
      <c r="A32" s="7" t="s">
        <v>76</v>
      </c>
      <c r="B32" s="8" t="s">
        <v>70</v>
      </c>
      <c r="C32" s="8" t="s">
        <v>77</v>
      </c>
      <c r="D32" s="7" t="s">
        <v>28</v>
      </c>
      <c r="E32" s="9"/>
      <c r="F32" s="9"/>
      <c r="G32" s="9"/>
      <c r="H32" s="9"/>
      <c r="I32" s="9"/>
      <c r="J32" s="7" t="str">
        <f aca="false">IF(I32="","",IF(AND(D32="Must",I32&lt;3),"REJECT",IF(I32&gt;=3,"Pass","Fail")))</f>
        <v/>
      </c>
    </row>
    <row r="33" customFormat="false" ht="15" hidden="false" customHeight="false" outlineLevel="0" collapsed="false">
      <c r="A33" s="7" t="s">
        <v>78</v>
      </c>
      <c r="B33" s="8" t="s">
        <v>70</v>
      </c>
      <c r="C33" s="8" t="s">
        <v>79</v>
      </c>
      <c r="D33" s="7" t="s">
        <v>28</v>
      </c>
      <c r="E33" s="9"/>
      <c r="F33" s="9"/>
      <c r="G33" s="9"/>
      <c r="H33" s="9"/>
      <c r="I33" s="9"/>
      <c r="J33" s="7" t="str">
        <f aca="false">IF(I33="","",IF(AND(D33="Must",I33&lt;3),"REJECT",IF(I33&gt;=3,"Pass","Fail")))</f>
        <v/>
      </c>
    </row>
    <row r="34" customFormat="false" ht="15" hidden="false" customHeight="false" outlineLevel="0" collapsed="false">
      <c r="A34" s="7" t="s">
        <v>80</v>
      </c>
      <c r="B34" s="8" t="s">
        <v>81</v>
      </c>
      <c r="C34" s="8" t="s">
        <v>82</v>
      </c>
      <c r="D34" s="7" t="s">
        <v>16</v>
      </c>
      <c r="E34" s="9"/>
      <c r="F34" s="9"/>
      <c r="G34" s="9"/>
      <c r="H34" s="9"/>
      <c r="I34" s="9"/>
      <c r="J34" s="7" t="str">
        <f aca="false">IF(I34="","",IF(AND(D34="Must",I34&lt;3),"REJECT",IF(I34&gt;=3,"Pass","Fail")))</f>
        <v/>
      </c>
    </row>
    <row r="35" customFormat="false" ht="15" hidden="false" customHeight="false" outlineLevel="0" collapsed="false">
      <c r="A35" s="7" t="s">
        <v>83</v>
      </c>
      <c r="B35" s="8" t="s">
        <v>81</v>
      </c>
      <c r="C35" s="8" t="s">
        <v>84</v>
      </c>
      <c r="D35" s="7" t="s">
        <v>16</v>
      </c>
      <c r="E35" s="9"/>
      <c r="F35" s="9"/>
      <c r="G35" s="9"/>
      <c r="H35" s="9"/>
      <c r="I35" s="9"/>
      <c r="J35" s="7" t="str">
        <f aca="false">IF(I35="","",IF(AND(D35="Must",I35&lt;3),"REJECT",IF(I35&gt;=3,"Pass","Fail")))</f>
        <v/>
      </c>
    </row>
    <row r="36" customFormat="false" ht="15" hidden="false" customHeight="false" outlineLevel="0" collapsed="false">
      <c r="A36" s="7" t="s">
        <v>85</v>
      </c>
      <c r="B36" s="8" t="s">
        <v>81</v>
      </c>
      <c r="C36" s="8" t="s">
        <v>86</v>
      </c>
      <c r="D36" s="7" t="s">
        <v>28</v>
      </c>
      <c r="E36" s="9"/>
      <c r="F36" s="9"/>
      <c r="G36" s="9"/>
      <c r="H36" s="9"/>
      <c r="I36" s="9"/>
      <c r="J36" s="7" t="str">
        <f aca="false">IF(I36="","",IF(AND(D36="Must",I36&lt;3),"REJECT",IF(I36&gt;=3,"Pass","Fail")))</f>
        <v/>
      </c>
    </row>
    <row r="37" customFormat="false" ht="15" hidden="false" customHeight="false" outlineLevel="0" collapsed="false">
      <c r="A37" s="7" t="s">
        <v>87</v>
      </c>
      <c r="B37" s="8" t="s">
        <v>81</v>
      </c>
      <c r="C37" s="8" t="s">
        <v>88</v>
      </c>
      <c r="D37" s="7" t="s">
        <v>16</v>
      </c>
      <c r="E37" s="9"/>
      <c r="F37" s="9"/>
      <c r="G37" s="9"/>
      <c r="H37" s="9"/>
      <c r="I37" s="9"/>
      <c r="J37" s="7" t="str">
        <f aca="false">IF(I37="","",IF(AND(D37="Must",I37&lt;3),"REJECT",IF(I37&gt;=3,"Pass","Fail")))</f>
        <v/>
      </c>
    </row>
    <row r="38" customFormat="false" ht="15" hidden="false" customHeight="false" outlineLevel="0" collapsed="false">
      <c r="A38" s="7" t="s">
        <v>89</v>
      </c>
      <c r="B38" s="8" t="s">
        <v>81</v>
      </c>
      <c r="C38" s="8" t="s">
        <v>90</v>
      </c>
      <c r="D38" s="7" t="s">
        <v>28</v>
      </c>
      <c r="E38" s="9"/>
      <c r="F38" s="9"/>
      <c r="G38" s="9"/>
      <c r="H38" s="9"/>
      <c r="I38" s="9"/>
      <c r="J38" s="7" t="str">
        <f aca="false">IF(I38="","",IF(AND(D38="Must",I38&lt;3),"REJECT",IF(I38&gt;=3,"Pass","Fail")))</f>
        <v/>
      </c>
    </row>
    <row r="39" customFormat="false" ht="15" hidden="false" customHeight="false" outlineLevel="0" collapsed="false">
      <c r="A39" s="7" t="s">
        <v>91</v>
      </c>
      <c r="B39" s="8" t="s">
        <v>81</v>
      </c>
      <c r="C39" s="8" t="s">
        <v>92</v>
      </c>
      <c r="D39" s="7" t="s">
        <v>16</v>
      </c>
      <c r="E39" s="9"/>
      <c r="F39" s="9"/>
      <c r="G39" s="9"/>
      <c r="H39" s="9"/>
      <c r="I39" s="9"/>
      <c r="J39" s="7" t="str">
        <f aca="false">IF(I39="","",IF(AND(D39="Must",I39&lt;3),"REJECT",IF(I39&gt;=3,"Pass","Fail")))</f>
        <v/>
      </c>
    </row>
    <row r="40" customFormat="false" ht="15" hidden="false" customHeight="false" outlineLevel="0" collapsed="false">
      <c r="A40" s="7" t="s">
        <v>93</v>
      </c>
      <c r="B40" s="8" t="s">
        <v>94</v>
      </c>
      <c r="C40" s="8" t="s">
        <v>95</v>
      </c>
      <c r="D40" s="7" t="s">
        <v>16</v>
      </c>
      <c r="E40" s="9"/>
      <c r="F40" s="9"/>
      <c r="G40" s="9"/>
      <c r="H40" s="9"/>
      <c r="I40" s="9"/>
      <c r="J40" s="7" t="str">
        <f aca="false">IF(I40="","",IF(AND(D40="Must",I40&lt;3),"REJECT",IF(I40&gt;=3,"Pass","Fail")))</f>
        <v/>
      </c>
    </row>
    <row r="41" customFormat="false" ht="15" hidden="false" customHeight="false" outlineLevel="0" collapsed="false">
      <c r="A41" s="7" t="s">
        <v>96</v>
      </c>
      <c r="B41" s="8" t="s">
        <v>94</v>
      </c>
      <c r="C41" s="8" t="s">
        <v>97</v>
      </c>
      <c r="D41" s="7" t="s">
        <v>16</v>
      </c>
      <c r="E41" s="9"/>
      <c r="F41" s="9"/>
      <c r="G41" s="9"/>
      <c r="H41" s="9"/>
      <c r="I41" s="9"/>
      <c r="J41" s="7" t="str">
        <f aca="false">IF(I41="","",IF(AND(D41="Must",I41&lt;3),"REJECT",IF(I41&gt;=3,"Pass","Fail")))</f>
        <v/>
      </c>
    </row>
    <row r="42" customFormat="false" ht="15" hidden="false" customHeight="false" outlineLevel="0" collapsed="false">
      <c r="A42" s="7" t="s">
        <v>98</v>
      </c>
      <c r="B42" s="8" t="s">
        <v>94</v>
      </c>
      <c r="C42" s="8" t="s">
        <v>99</v>
      </c>
      <c r="D42" s="7" t="s">
        <v>28</v>
      </c>
      <c r="E42" s="9"/>
      <c r="F42" s="9"/>
      <c r="G42" s="9"/>
      <c r="H42" s="9"/>
      <c r="I42" s="9"/>
      <c r="J42" s="7" t="str">
        <f aca="false">IF(I42="","",IF(AND(D42="Must",I42&lt;3),"REJECT",IF(I42&gt;=3,"Pass","Fail")))</f>
        <v/>
      </c>
    </row>
    <row r="43" customFormat="false" ht="15" hidden="false" customHeight="false" outlineLevel="0" collapsed="false">
      <c r="A43" s="7" t="s">
        <v>100</v>
      </c>
      <c r="B43" s="8" t="s">
        <v>94</v>
      </c>
      <c r="C43" s="8" t="s">
        <v>101</v>
      </c>
      <c r="D43" s="7" t="s">
        <v>28</v>
      </c>
      <c r="E43" s="9"/>
      <c r="F43" s="9"/>
      <c r="G43" s="9"/>
      <c r="H43" s="9"/>
      <c r="I43" s="9"/>
      <c r="J43" s="7" t="str">
        <f aca="false">IF(I43="","",IF(AND(D43="Must",I43&lt;3),"REJECT",IF(I43&gt;=3,"Pass","Fail")))</f>
        <v/>
      </c>
    </row>
    <row r="44" customFormat="false" ht="15" hidden="false" customHeight="false" outlineLevel="0" collapsed="false">
      <c r="A44" s="7" t="s">
        <v>102</v>
      </c>
      <c r="B44" s="8" t="s">
        <v>94</v>
      </c>
      <c r="C44" s="8" t="s">
        <v>103</v>
      </c>
      <c r="D44" s="7" t="s">
        <v>28</v>
      </c>
      <c r="E44" s="9"/>
      <c r="F44" s="9"/>
      <c r="G44" s="9"/>
      <c r="H44" s="9"/>
      <c r="I44" s="9"/>
      <c r="J44" s="7" t="str">
        <f aca="false">IF(I44="","",IF(AND(D44="Must",I44&lt;3),"REJECT",IF(I44&gt;=3,"Pass","Fail")))</f>
        <v/>
      </c>
    </row>
    <row r="45" customFormat="false" ht="15" hidden="false" customHeight="false" outlineLevel="0" collapsed="false">
      <c r="A45" s="7" t="s">
        <v>104</v>
      </c>
      <c r="B45" s="8" t="s">
        <v>105</v>
      </c>
      <c r="C45" s="8" t="s">
        <v>106</v>
      </c>
      <c r="D45" s="7" t="s">
        <v>16</v>
      </c>
      <c r="E45" s="9"/>
      <c r="F45" s="9"/>
      <c r="G45" s="9"/>
      <c r="H45" s="9"/>
      <c r="I45" s="9"/>
      <c r="J45" s="7" t="str">
        <f aca="false">IF(I45="","",IF(AND(D45="Must",I45&lt;3),"REJECT",IF(I45&gt;=3,"Pass","Fail")))</f>
        <v/>
      </c>
    </row>
    <row r="46" customFormat="false" ht="15" hidden="false" customHeight="false" outlineLevel="0" collapsed="false">
      <c r="A46" s="7" t="s">
        <v>107</v>
      </c>
      <c r="B46" s="8" t="s">
        <v>105</v>
      </c>
      <c r="C46" s="8" t="s">
        <v>108</v>
      </c>
      <c r="D46" s="7" t="s">
        <v>28</v>
      </c>
      <c r="E46" s="9"/>
      <c r="F46" s="9"/>
      <c r="G46" s="9"/>
      <c r="H46" s="9"/>
      <c r="I46" s="9"/>
      <c r="J46" s="7" t="str">
        <f aca="false">IF(I46="","",IF(AND(D46="Must",I46&lt;3),"REJECT",IF(I46&gt;=3,"Pass","Fail")))</f>
        <v/>
      </c>
    </row>
    <row r="47" customFormat="false" ht="15" hidden="false" customHeight="false" outlineLevel="0" collapsed="false">
      <c r="A47" s="7" t="s">
        <v>109</v>
      </c>
      <c r="B47" s="8" t="s">
        <v>105</v>
      </c>
      <c r="C47" s="8" t="s">
        <v>110</v>
      </c>
      <c r="D47" s="7" t="s">
        <v>16</v>
      </c>
      <c r="E47" s="9"/>
      <c r="F47" s="9"/>
      <c r="G47" s="9"/>
      <c r="H47" s="9"/>
      <c r="I47" s="9"/>
      <c r="J47" s="7" t="str">
        <f aca="false">IF(I47="","",IF(AND(D47="Must",I47&lt;3),"REJECT",IF(I47&gt;=3,"Pass","Fail")))</f>
        <v/>
      </c>
    </row>
    <row r="48" customFormat="false" ht="15" hidden="false" customHeight="false" outlineLevel="0" collapsed="false">
      <c r="A48" s="7" t="s">
        <v>111</v>
      </c>
      <c r="B48" s="8" t="s">
        <v>105</v>
      </c>
      <c r="C48" s="8" t="s">
        <v>112</v>
      </c>
      <c r="D48" s="7" t="s">
        <v>16</v>
      </c>
      <c r="E48" s="9"/>
      <c r="F48" s="9"/>
      <c r="G48" s="9"/>
      <c r="H48" s="9"/>
      <c r="I48" s="9"/>
      <c r="J48" s="7" t="str">
        <f aca="false">IF(I48="","",IF(AND(D48="Must",I48&lt;3),"REJECT",IF(I48&gt;=3,"Pass","Fail")))</f>
        <v/>
      </c>
    </row>
    <row r="49" customFormat="false" ht="15" hidden="false" customHeight="false" outlineLevel="0" collapsed="false">
      <c r="A49" s="7" t="s">
        <v>113</v>
      </c>
      <c r="B49" s="8" t="s">
        <v>105</v>
      </c>
      <c r="C49" s="8" t="s">
        <v>114</v>
      </c>
      <c r="D49" s="7" t="s">
        <v>16</v>
      </c>
      <c r="E49" s="9"/>
      <c r="F49" s="9"/>
      <c r="G49" s="9"/>
      <c r="H49" s="9"/>
      <c r="I49" s="9"/>
      <c r="J49" s="7" t="str">
        <f aca="false">IF(I49="","",IF(AND(D49="Must",I49&lt;3),"REJECT",IF(I49&gt;=3,"Pass","Fail")))</f>
        <v/>
      </c>
    </row>
    <row r="50" customFormat="false" ht="15" hidden="false" customHeight="false" outlineLevel="0" collapsed="false">
      <c r="A50" s="7" t="s">
        <v>115</v>
      </c>
      <c r="B50" s="8" t="s">
        <v>105</v>
      </c>
      <c r="C50" s="8" t="s">
        <v>116</v>
      </c>
      <c r="D50" s="7" t="s">
        <v>28</v>
      </c>
      <c r="E50" s="9"/>
      <c r="F50" s="9"/>
      <c r="G50" s="9"/>
      <c r="H50" s="9"/>
      <c r="I50" s="9"/>
      <c r="J50" s="7" t="str">
        <f aca="false">IF(I50="","",IF(AND(D50="Must",I50&lt;3),"REJECT",IF(I50&gt;=3,"Pass","Fail")))</f>
        <v/>
      </c>
    </row>
    <row r="51" customFormat="false" ht="15" hidden="false" customHeight="false" outlineLevel="0" collapsed="false">
      <c r="A51" s="7" t="s">
        <v>117</v>
      </c>
      <c r="B51" s="8" t="s">
        <v>118</v>
      </c>
      <c r="C51" s="8" t="s">
        <v>119</v>
      </c>
      <c r="D51" s="7" t="s">
        <v>16</v>
      </c>
      <c r="E51" s="9"/>
      <c r="F51" s="9"/>
      <c r="G51" s="9"/>
      <c r="H51" s="9"/>
      <c r="I51" s="9"/>
      <c r="J51" s="7" t="str">
        <f aca="false">IF(I51="","",IF(AND(D51="Must",I51&lt;3),"REJECT",IF(I51&gt;=3,"Pass","Fail")))</f>
        <v/>
      </c>
    </row>
    <row r="52" customFormat="false" ht="15" hidden="false" customHeight="false" outlineLevel="0" collapsed="false">
      <c r="A52" s="7" t="s">
        <v>120</v>
      </c>
      <c r="B52" s="8" t="s">
        <v>118</v>
      </c>
      <c r="C52" s="8" t="s">
        <v>121</v>
      </c>
      <c r="D52" s="7" t="s">
        <v>28</v>
      </c>
      <c r="E52" s="9"/>
      <c r="F52" s="9"/>
      <c r="G52" s="9"/>
      <c r="H52" s="9"/>
      <c r="I52" s="9"/>
      <c r="J52" s="7" t="str">
        <f aca="false">IF(I52="","",IF(AND(D52="Must",I52&lt;3),"REJECT",IF(I52&gt;=3,"Pass","Fail")))</f>
        <v/>
      </c>
    </row>
    <row r="53" customFormat="false" ht="15" hidden="false" customHeight="false" outlineLevel="0" collapsed="false">
      <c r="A53" s="7" t="s">
        <v>122</v>
      </c>
      <c r="B53" s="8" t="s">
        <v>118</v>
      </c>
      <c r="C53" s="8" t="s">
        <v>123</v>
      </c>
      <c r="D53" s="7" t="s">
        <v>28</v>
      </c>
      <c r="E53" s="9"/>
      <c r="F53" s="9"/>
      <c r="G53" s="9"/>
      <c r="H53" s="9"/>
      <c r="I53" s="9"/>
      <c r="J53" s="7" t="str">
        <f aca="false">IF(I53="","",IF(AND(D53="Must",I53&lt;3),"REJECT",IF(I53&gt;=3,"Pass","Fail")))</f>
        <v/>
      </c>
    </row>
    <row r="54" customFormat="false" ht="15" hidden="false" customHeight="false" outlineLevel="0" collapsed="false">
      <c r="A54" s="7" t="s">
        <v>124</v>
      </c>
      <c r="B54" s="8" t="s">
        <v>118</v>
      </c>
      <c r="C54" s="8" t="s">
        <v>125</v>
      </c>
      <c r="D54" s="7" t="s">
        <v>16</v>
      </c>
      <c r="E54" s="9"/>
      <c r="F54" s="9"/>
      <c r="G54" s="9"/>
      <c r="H54" s="9"/>
      <c r="I54" s="9"/>
      <c r="J54" s="7" t="str">
        <f aca="false">IF(I54="","",IF(AND(D54="Must",I54&lt;3),"REJECT",IF(I54&gt;=3,"Pass","Fail")))</f>
        <v/>
      </c>
    </row>
    <row r="55" customFormat="false" ht="15" hidden="false" customHeight="false" outlineLevel="0" collapsed="false">
      <c r="A55" s="7" t="s">
        <v>126</v>
      </c>
      <c r="B55" s="8" t="s">
        <v>118</v>
      </c>
      <c r="C55" s="8" t="s">
        <v>127</v>
      </c>
      <c r="D55" s="7" t="s">
        <v>46</v>
      </c>
      <c r="E55" s="9"/>
      <c r="F55" s="9"/>
      <c r="G55" s="9"/>
      <c r="H55" s="9"/>
      <c r="I55" s="9"/>
      <c r="J55" s="7" t="str">
        <f aca="false">IF(I55="","",IF(AND(D55="Must",I55&lt;3),"REJECT",IF(I55&gt;=3,"Pass","Fail")))</f>
        <v/>
      </c>
    </row>
    <row r="57" customFormat="false" ht="15" hidden="false" customHeight="false" outlineLevel="0" collapsed="false">
      <c r="C57" s="10" t="s">
        <v>128</v>
      </c>
      <c r="I57" s="10" t="n">
        <f aca="false">COUNTIFS(D7:D55,"Must",J7:J55,"REJECT")</f>
        <v>0</v>
      </c>
    </row>
    <row r="58" customFormat="false" ht="15" hidden="false" customHeight="false" outlineLevel="0" collapsed="false">
      <c r="C58" s="10" t="s">
        <v>129</v>
      </c>
      <c r="I58" s="10" t="str">
        <f aca="false">IF(I57&gt;0,"REJECTED","Gates clear")</f>
        <v>Gates clear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6" min="5" style="0" width="12"/>
  </cols>
  <sheetData>
    <row r="1" customFormat="false" ht="17.35" hidden="false" customHeight="false" outlineLevel="0" collapsed="false">
      <c r="A1" s="1" t="s">
        <v>130</v>
      </c>
    </row>
    <row r="2" customFormat="false" ht="15" hidden="false" customHeight="false" outlineLevel="0" collapsed="false">
      <c r="A2" s="2" t="s">
        <v>131</v>
      </c>
    </row>
    <row r="3" customFormat="false" ht="15" hidden="false" customHeight="false" outlineLevel="0" collapsed="false">
      <c r="A3" s="2" t="s">
        <v>132</v>
      </c>
    </row>
    <row r="4" customFormat="false" ht="15" hidden="false" customHeight="false" outlineLevel="0" collapsed="false">
      <c r="A4" s="11" t="s">
        <v>133</v>
      </c>
      <c r="B4" s="12" t="s">
        <v>18</v>
      </c>
    </row>
    <row r="6" customFormat="false" ht="26.85" hidden="false" customHeight="false" outlineLevel="0" collapsed="false">
      <c r="A6" s="13" t="s">
        <v>4</v>
      </c>
      <c r="B6" s="13" t="s">
        <v>134</v>
      </c>
      <c r="C6" s="13" t="s">
        <v>135</v>
      </c>
      <c r="D6" s="13" t="s">
        <v>136</v>
      </c>
      <c r="E6" s="13" t="s">
        <v>11</v>
      </c>
      <c r="F6" s="13" t="s">
        <v>137</v>
      </c>
    </row>
    <row r="7" customFormat="false" ht="15" hidden="false" customHeight="false" outlineLevel="0" collapsed="false">
      <c r="A7" s="8" t="s">
        <v>138</v>
      </c>
      <c r="B7" s="14" t="n">
        <v>0.25</v>
      </c>
      <c r="C7" s="14" t="n">
        <v>0.15</v>
      </c>
      <c r="D7" s="14" t="n">
        <f aca="false">IF($B$4="SMB",C7,B7)</f>
        <v>0.25</v>
      </c>
      <c r="E7" s="9"/>
      <c r="F7" s="15" t="str">
        <f aca="false">IF(E7="","",D7*E7)</f>
        <v/>
      </c>
    </row>
    <row r="8" customFormat="false" ht="15" hidden="false" customHeight="false" outlineLevel="0" collapsed="false">
      <c r="A8" s="8" t="s">
        <v>139</v>
      </c>
      <c r="B8" s="14" t="n">
        <v>0.2</v>
      </c>
      <c r="C8" s="14" t="n">
        <v>0.1</v>
      </c>
      <c r="D8" s="14" t="n">
        <f aca="false">IF($B$4="SMB",C8,B8)</f>
        <v>0.2</v>
      </c>
      <c r="E8" s="9"/>
      <c r="F8" s="15" t="str">
        <f aca="false">IF(E8="","",D8*E8)</f>
        <v/>
      </c>
    </row>
    <row r="9" customFormat="false" ht="15" hidden="false" customHeight="false" outlineLevel="0" collapsed="false">
      <c r="A9" s="8" t="s">
        <v>140</v>
      </c>
      <c r="B9" s="14" t="n">
        <v>0.2</v>
      </c>
      <c r="C9" s="14" t="n">
        <v>0.1</v>
      </c>
      <c r="D9" s="14" t="n">
        <f aca="false">IF($B$4="SMB",C9,B9)</f>
        <v>0.2</v>
      </c>
      <c r="E9" s="9"/>
      <c r="F9" s="15" t="str">
        <f aca="false">IF(E9="","",D9*E9)</f>
        <v/>
      </c>
    </row>
    <row r="10" customFormat="false" ht="15" hidden="false" customHeight="false" outlineLevel="0" collapsed="false">
      <c r="A10" s="8" t="s">
        <v>141</v>
      </c>
      <c r="B10" s="14" t="n">
        <v>0.1</v>
      </c>
      <c r="C10" s="14" t="n">
        <v>0.15</v>
      </c>
      <c r="D10" s="14" t="n">
        <f aca="false">IF($B$4="SMB",C10,B10)</f>
        <v>0.1</v>
      </c>
      <c r="E10" s="9"/>
      <c r="F10" s="15" t="str">
        <f aca="false">IF(E10="","",D10*E10)</f>
        <v/>
      </c>
    </row>
    <row r="11" customFormat="false" ht="15" hidden="false" customHeight="false" outlineLevel="0" collapsed="false">
      <c r="A11" s="8" t="s">
        <v>94</v>
      </c>
      <c r="B11" s="14" t="n">
        <v>0.1</v>
      </c>
      <c r="C11" s="14" t="n">
        <v>0.15</v>
      </c>
      <c r="D11" s="14" t="n">
        <f aca="false">IF($B$4="SMB",C11,B11)</f>
        <v>0.1</v>
      </c>
      <c r="E11" s="9"/>
      <c r="F11" s="15" t="str">
        <f aca="false">IF(E11="","",D11*E11)</f>
        <v/>
      </c>
    </row>
    <row r="12" customFormat="false" ht="15" hidden="false" customHeight="false" outlineLevel="0" collapsed="false">
      <c r="A12" s="8" t="s">
        <v>142</v>
      </c>
      <c r="B12" s="14" t="n">
        <v>0.1</v>
      </c>
      <c r="C12" s="14" t="n">
        <v>0.25</v>
      </c>
      <c r="D12" s="14" t="n">
        <f aca="false">IF($B$4="SMB",C12,B12)</f>
        <v>0.1</v>
      </c>
      <c r="E12" s="9"/>
      <c r="F12" s="15" t="str">
        <f aca="false">IF(E12="","",D12*E12)</f>
        <v/>
      </c>
    </row>
    <row r="13" customFormat="false" ht="15" hidden="false" customHeight="false" outlineLevel="0" collapsed="false">
      <c r="A13" s="8" t="s">
        <v>143</v>
      </c>
      <c r="B13" s="14" t="n">
        <v>0.05</v>
      </c>
      <c r="C13" s="14" t="n">
        <v>0.1</v>
      </c>
      <c r="D13" s="14" t="n">
        <f aca="false">IF($B$4="SMB",C13,B13)</f>
        <v>0.05</v>
      </c>
      <c r="E13" s="9"/>
      <c r="F13" s="15" t="str">
        <f aca="false">IF(E13="","",D13*E13)</f>
        <v/>
      </c>
    </row>
    <row r="14" customFormat="false" ht="15" hidden="false" customHeight="false" outlineLevel="0" collapsed="false">
      <c r="A14" s="11" t="s">
        <v>144</v>
      </c>
      <c r="D14" s="16" t="n">
        <f aca="false">SUM(D7:D13)</f>
        <v>1</v>
      </c>
      <c r="F14" s="17" t="str">
        <f aca="false">IF(COUNT(E7:E13)=0,"",SUM(F7:F13))</f>
        <v/>
      </c>
    </row>
    <row r="15" customFormat="false" ht="15" hidden="false" customHeight="false" outlineLevel="0" collapsed="false">
      <c r="A15" s="11" t="s">
        <v>145</v>
      </c>
      <c r="F15" s="11" t="str">
        <f aca="false">IF(F14="","",IF('Requirements Gate'!I57&gt;0,"REJECT: a Must-have failed",IF(F14&gt;=4.2,"Buy",IF(F14&gt;=3.5,"Retest",IF(F14&gt;=3,"Negotiate","Reject")))))</f>
        <v/>
      </c>
    </row>
    <row r="17" customFormat="false" ht="15" hidden="false" customHeight="false" outlineLevel="0" collapsed="false">
      <c r="A17" s="3" t="s">
        <v>146</v>
      </c>
    </row>
    <row r="18" customFormat="false" ht="15" hidden="false" customHeight="false" outlineLevel="0" collapsed="false">
      <c r="A18" s="3" t="s">
        <v>147</v>
      </c>
    </row>
    <row r="19" customFormat="false" ht="15" hidden="false" customHeight="false" outlineLevel="0" collapsed="false">
      <c r="A19" s="3" t="s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6"/>
  </cols>
  <sheetData>
    <row r="1" customFormat="false" ht="15" hidden="false" customHeight="false" outlineLevel="0" collapsed="false">
      <c r="A1" s="10" t="s">
        <v>148</v>
      </c>
      <c r="B1" s="18" t="s">
        <v>149</v>
      </c>
    </row>
    <row r="2" customFormat="false" ht="15" hidden="false" customHeight="false" outlineLevel="0" collapsed="false">
      <c r="A2" s="18" t="s">
        <v>150</v>
      </c>
      <c r="B2" s="18" t="s">
        <v>151</v>
      </c>
    </row>
    <row r="3" customFormat="false" ht="15" hidden="false" customHeight="false" outlineLevel="0" collapsed="false">
      <c r="A3" s="18" t="s">
        <v>152</v>
      </c>
      <c r="B3" s="18" t="s">
        <v>153</v>
      </c>
    </row>
    <row r="4" customFormat="false" ht="15" hidden="false" customHeight="false" outlineLevel="0" collapsed="false">
      <c r="A4" s="18" t="s">
        <v>154</v>
      </c>
      <c r="B4" s="18" t="s">
        <v>155</v>
      </c>
    </row>
    <row r="5" customFormat="false" ht="15" hidden="false" customHeight="false" outlineLevel="0" collapsed="false">
      <c r="A5" s="18"/>
      <c r="B5" s="18"/>
    </row>
    <row r="6" customFormat="false" ht="15" hidden="false" customHeight="false" outlineLevel="0" collapsed="false">
      <c r="A6" s="10" t="s">
        <v>156</v>
      </c>
      <c r="B6" s="18" t="s">
        <v>157</v>
      </c>
    </row>
    <row r="7" customFormat="false" ht="15" hidden="false" customHeight="false" outlineLevel="0" collapsed="false">
      <c r="A7" s="18" t="s">
        <v>158</v>
      </c>
      <c r="B7" s="18" t="s">
        <v>159</v>
      </c>
    </row>
    <row r="8" customFormat="false" ht="15" hidden="false" customHeight="false" outlineLevel="0" collapsed="false">
      <c r="A8" s="18" t="s">
        <v>130</v>
      </c>
      <c r="B8" s="18" t="s">
        <v>160</v>
      </c>
    </row>
    <row r="9" customFormat="false" ht="15" hidden="false" customHeight="false" outlineLevel="0" collapsed="false">
      <c r="A9" s="18"/>
      <c r="B9" s="18"/>
    </row>
    <row r="10" customFormat="false" ht="15" hidden="false" customHeight="false" outlineLevel="0" collapsed="false">
      <c r="A10" s="10" t="s">
        <v>161</v>
      </c>
      <c r="B10" s="18" t="s">
        <v>149</v>
      </c>
    </row>
    <row r="11" customFormat="false" ht="15" hidden="false" customHeight="false" outlineLevel="0" collapsed="false">
      <c r="A11" s="18" t="s">
        <v>162</v>
      </c>
      <c r="B11" s="18" t="s">
        <v>163</v>
      </c>
    </row>
    <row r="12" customFormat="false" ht="15" hidden="false" customHeight="false" outlineLevel="0" collapsed="false">
      <c r="A12" s="18" t="s">
        <v>164</v>
      </c>
      <c r="B12" s="18" t="s">
        <v>165</v>
      </c>
    </row>
    <row r="13" customFormat="false" ht="15" hidden="false" customHeight="false" outlineLevel="0" collapsed="false">
      <c r="A13" s="18" t="s">
        <v>166</v>
      </c>
      <c r="B13" s="18" t="s">
        <v>167</v>
      </c>
    </row>
    <row r="14" customFormat="false" ht="15" hidden="false" customHeight="false" outlineLevel="0" collapsed="false">
      <c r="A14" s="18" t="s">
        <v>168</v>
      </c>
      <c r="B14" s="18" t="s">
        <v>169</v>
      </c>
    </row>
    <row r="15" customFormat="false" ht="15" hidden="false" customHeight="false" outlineLevel="0" collapsed="false">
      <c r="A15" s="18" t="s">
        <v>170</v>
      </c>
      <c r="B15" s="18" t="s">
        <v>171</v>
      </c>
    </row>
    <row r="16" customFormat="false" ht="15" hidden="false" customHeight="false" outlineLevel="0" collapsed="false">
      <c r="A16" s="18" t="s">
        <v>172</v>
      </c>
      <c r="B16" s="18" t="s">
        <v>173</v>
      </c>
    </row>
    <row r="17" customFormat="false" ht="15" hidden="false" customHeight="false" outlineLevel="0" collapsed="false">
      <c r="A17" s="18"/>
      <c r="B17" s="18"/>
    </row>
    <row r="18" customFormat="false" ht="15" hidden="false" customHeight="false" outlineLevel="0" collapsed="false">
      <c r="A18" s="10" t="s">
        <v>174</v>
      </c>
      <c r="B18" s="18" t="s">
        <v>175</v>
      </c>
    </row>
    <row r="19" customFormat="false" ht="15" hidden="false" customHeight="false" outlineLevel="0" collapsed="false">
      <c r="A19" s="10" t="s">
        <v>176</v>
      </c>
      <c r="B19" s="18" t="s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2026-09-09T02:56:41Z</dcterms:created>
  <dc:creator>openpyxl</dc:creator>
  <dc:description/>
  <dc:language>en-US</dc:language>
  <cp:lastModifiedBy/>
  <dcterms:modified xsi:type="dcterms:W3CDTF">2026-09-09T02:56:41Z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